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30" windowWidth="20115" windowHeight="8010"/>
  </bookViews>
  <sheets>
    <sheet name="Foglio1" sheetId="1" r:id="rId1"/>
    <sheet name="Foglio2" sheetId="2" r:id="rId2"/>
    <sheet name="Foglio3" sheetId="3" r:id="rId3"/>
  </sheets>
  <calcPr calcId="125725"/>
</workbook>
</file>

<file path=xl/calcChain.xml><?xml version="1.0" encoding="utf-8"?>
<calcChain xmlns="http://schemas.openxmlformats.org/spreadsheetml/2006/main">
  <c r="E14" i="1"/>
  <c r="C14"/>
  <c r="C10"/>
  <c r="C8"/>
  <c r="G10"/>
  <c r="H10" s="1"/>
  <c r="H8"/>
  <c r="G8"/>
  <c r="H13"/>
  <c r="H12"/>
  <c r="H11"/>
  <c r="H9"/>
  <c r="G14" l="1"/>
  <c r="H14" s="1"/>
  <c r="F8"/>
  <c r="F9"/>
  <c r="F10"/>
  <c r="F11"/>
  <c r="F12"/>
  <c r="F13"/>
  <c r="F14"/>
  <c r="E10"/>
  <c r="E8"/>
  <c r="D13"/>
  <c r="D9"/>
  <c r="D10"/>
  <c r="D11"/>
  <c r="D12"/>
  <c r="D8"/>
  <c r="D14"/>
</calcChain>
</file>

<file path=xl/sharedStrings.xml><?xml version="1.0" encoding="utf-8"?>
<sst xmlns="http://schemas.openxmlformats.org/spreadsheetml/2006/main" count="27" uniqueCount="23">
  <si>
    <t>a)</t>
  </si>
  <si>
    <t>b)</t>
  </si>
  <si>
    <t>Spese di rappresentanza</t>
  </si>
  <si>
    <t>c)</t>
  </si>
  <si>
    <t>d)</t>
  </si>
  <si>
    <t>Informazioni agli utenti</t>
  </si>
  <si>
    <t>e)</t>
  </si>
  <si>
    <t>Retribuzioni ed oneri</t>
  </si>
  <si>
    <t>f)</t>
  </si>
  <si>
    <t>Indennita' e rimborsi spese Amministratori
(comprensivi di oneri previdenziali)</t>
  </si>
  <si>
    <t>Servizi agli utenti (irrigazione, bonifica, ecc.)</t>
  </si>
  <si>
    <t>g)</t>
  </si>
  <si>
    <t>Altre voci (funzionamento uffici, fiscali, ecc.)</t>
  </si>
  <si>
    <t>Totale uscite correnti</t>
  </si>
  <si>
    <t>Importo 
€</t>
  </si>
  <si>
    <t>Consulenze</t>
  </si>
  <si>
    <t>percentuale
%</t>
  </si>
  <si>
    <t>Sede: Corso V. Emanuele II, 122 - 46100 MANTOVA</t>
  </si>
  <si>
    <t>Analisi spese correnti Consorzio di bonifica Garda Chiese – Anno 2020</t>
  </si>
  <si>
    <t>Bilancio di previsione 2020
(totale spese correnti € 13.466.211,00)</t>
  </si>
  <si>
    <t xml:space="preserve">Totale contributi consortili: </t>
  </si>
  <si>
    <t>consuntivo 2018</t>
  </si>
  <si>
    <t>assestato 2019</t>
  </si>
</sst>
</file>

<file path=xl/styles.xml><?xml version="1.0" encoding="utf-8"?>
<styleSheet xmlns="http://schemas.openxmlformats.org/spreadsheetml/2006/main">
  <numFmts count="1">
    <numFmt numFmtId="43" formatCode="_-* #,##0.00\ _€_-;\-* #,##0.00\ _€_-;_-* &quot;-&quot;??\ _€_-;_-@_-"/>
  </numFmts>
  <fonts count="5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1"/>
      <color theme="1"/>
      <name val="Arial"/>
      <family val="2"/>
    </font>
    <font>
      <b/>
      <sz val="9"/>
      <color rgb="FF000000"/>
      <name val="Cambria"/>
      <family val="1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/>
      <right/>
      <top/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9">
    <xf numFmtId="0" fontId="0" fillId="0" borderId="0" xfId="0"/>
    <xf numFmtId="0" fontId="0" fillId="0" borderId="0" xfId="0" applyAlignment="1">
      <alignment wrapText="1"/>
    </xf>
    <xf numFmtId="0" fontId="0" fillId="0" borderId="0" xfId="0" applyAlignment="1">
      <alignment horizontal="center" wrapText="1"/>
    </xf>
    <xf numFmtId="43" fontId="0" fillId="0" borderId="0" xfId="1" applyFont="1"/>
    <xf numFmtId="43" fontId="0" fillId="0" borderId="1" xfId="1" applyFont="1" applyBorder="1"/>
    <xf numFmtId="43" fontId="0" fillId="0" borderId="0" xfId="0" applyNumberFormat="1"/>
    <xf numFmtId="0" fontId="2" fillId="0" borderId="0" xfId="0" applyFont="1" applyAlignment="1">
      <alignment horizontal="center" wrapText="1"/>
    </xf>
    <xf numFmtId="0" fontId="0" fillId="0" borderId="0" xfId="0" applyAlignment="1">
      <alignment vertical="top"/>
    </xf>
    <xf numFmtId="0" fontId="0" fillId="0" borderId="0" xfId="0" applyAlignment="1"/>
    <xf numFmtId="0" fontId="3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0" fillId="0" borderId="0" xfId="0" applyAlignment="1">
      <alignment horizontal="right"/>
    </xf>
    <xf numFmtId="0" fontId="0" fillId="0" borderId="0" xfId="0" applyAlignment="1"/>
    <xf numFmtId="0" fontId="0" fillId="0" borderId="0" xfId="0" applyAlignment="1">
      <alignment horizontal="center"/>
    </xf>
    <xf numFmtId="0" fontId="0" fillId="0" borderId="0" xfId="0" applyAlignment="1">
      <alignment horizontal="right"/>
    </xf>
    <xf numFmtId="0" fontId="0" fillId="0" borderId="0" xfId="0" applyAlignment="1"/>
    <xf numFmtId="0" fontId="4" fillId="0" borderId="0" xfId="0" applyFont="1" applyAlignment="1">
      <alignment horizontal="left"/>
    </xf>
    <xf numFmtId="0" fontId="0" fillId="0" borderId="0" xfId="0" applyAlignment="1">
      <alignment horizontal="left"/>
    </xf>
    <xf numFmtId="0" fontId="3" fillId="0" borderId="0" xfId="0" applyFont="1" applyAlignment="1">
      <alignment horizontal="center" wrapText="1"/>
    </xf>
  </cellXfs>
  <cellStyles count="2">
    <cellStyle name="Migliaia" xfId="1" builtinId="3"/>
    <cellStyle name="Normale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3</xdr:col>
      <xdr:colOff>257174</xdr:colOff>
      <xdr:row>0</xdr:row>
      <xdr:rowOff>819150</xdr:rowOff>
    </xdr:to>
    <xdr:pic>
      <xdr:nvPicPr>
        <xdr:cNvPr id="2" name="Immagine 1" descr="GC"/>
        <xdr:cNvPicPr/>
      </xdr:nvPicPr>
      <xdr:blipFill>
        <a:blip xmlns:r="http://schemas.openxmlformats.org/officeDocument/2006/relationships" r:embed="rId1" cstate="print"/>
        <a:srcRect/>
        <a:stretch>
          <a:fillRect/>
        </a:stretch>
      </xdr:blipFill>
      <xdr:spPr bwMode="auto">
        <a:xfrm>
          <a:off x="0" y="0"/>
          <a:ext cx="4543424" cy="81915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H20"/>
  <sheetViews>
    <sheetView tabSelected="1" topLeftCell="A4" workbookViewId="0">
      <selection activeCell="G20" sqref="C20:G20"/>
    </sheetView>
  </sheetViews>
  <sheetFormatPr defaultRowHeight="15"/>
  <cols>
    <col min="1" max="1" width="2.85546875" bestFit="1" customWidth="1"/>
    <col min="2" max="2" width="45.7109375" customWidth="1"/>
    <col min="3" max="3" width="15.7109375" bestFit="1" customWidth="1"/>
    <col min="4" max="4" width="10.42578125" bestFit="1" customWidth="1"/>
    <col min="5" max="5" width="15.7109375" bestFit="1" customWidth="1"/>
    <col min="6" max="6" width="10.42578125" bestFit="1" customWidth="1"/>
    <col min="7" max="7" width="15.7109375" bestFit="1" customWidth="1"/>
    <col min="8" max="8" width="10.42578125" bestFit="1" customWidth="1"/>
  </cols>
  <sheetData>
    <row r="1" spans="1:8" ht="70.5" customHeight="1">
      <c r="A1" s="15"/>
      <c r="B1" s="15"/>
      <c r="C1" s="15"/>
      <c r="D1" s="15"/>
      <c r="E1" s="15"/>
      <c r="F1" s="15"/>
    </row>
    <row r="2" spans="1:8">
      <c r="A2" s="16" t="s">
        <v>17</v>
      </c>
      <c r="B2" s="17"/>
      <c r="C2" s="17"/>
      <c r="D2" s="17"/>
      <c r="E2" s="17"/>
      <c r="F2" s="17"/>
    </row>
    <row r="3" spans="1:8" ht="13.5" customHeight="1">
      <c r="A3" s="9"/>
      <c r="B3" s="8"/>
      <c r="C3" s="8"/>
      <c r="D3" s="8"/>
      <c r="E3" s="8"/>
      <c r="F3" s="8"/>
      <c r="G3" s="12"/>
      <c r="H3" s="12"/>
    </row>
    <row r="4" spans="1:8">
      <c r="A4" s="8"/>
      <c r="B4" s="10" t="s">
        <v>18</v>
      </c>
      <c r="C4" s="8"/>
      <c r="D4" s="8"/>
      <c r="E4" s="8"/>
      <c r="F4" s="8"/>
      <c r="G4" s="12"/>
      <c r="H4" s="12"/>
    </row>
    <row r="5" spans="1:8" ht="35.25" customHeight="1">
      <c r="A5" s="18" t="s">
        <v>19</v>
      </c>
      <c r="B5" s="15"/>
      <c r="C5" s="15"/>
      <c r="D5" s="15"/>
      <c r="E5" s="15"/>
      <c r="F5" s="15"/>
    </row>
    <row r="6" spans="1:8">
      <c r="C6" s="13" t="s">
        <v>21</v>
      </c>
      <c r="D6" s="13"/>
      <c r="E6" s="13" t="s">
        <v>22</v>
      </c>
      <c r="F6" s="13"/>
      <c r="G6" s="13">
        <v>2020</v>
      </c>
      <c r="H6" s="13"/>
    </row>
    <row r="7" spans="1:8" ht="30">
      <c r="C7" s="2" t="s">
        <v>14</v>
      </c>
      <c r="D7" s="6" t="s">
        <v>16</v>
      </c>
      <c r="E7" s="2" t="s">
        <v>14</v>
      </c>
      <c r="F7" s="6" t="s">
        <v>16</v>
      </c>
      <c r="G7" s="2" t="s">
        <v>14</v>
      </c>
      <c r="H7" s="6" t="s">
        <v>16</v>
      </c>
    </row>
    <row r="8" spans="1:8" ht="30">
      <c r="A8" s="7" t="s">
        <v>0</v>
      </c>
      <c r="B8" s="1" t="s">
        <v>9</v>
      </c>
      <c r="C8" s="3">
        <f>76000+10000</f>
        <v>86000</v>
      </c>
      <c r="D8" s="5">
        <f>+C8*$D$15/$C$15</f>
        <v>0.65086377641620796</v>
      </c>
      <c r="E8" s="3">
        <f>76000+10000</f>
        <v>86000</v>
      </c>
      <c r="F8" s="5">
        <f>+E8*$F$15/$E$15-0.01</f>
        <v>0.65574854678007422</v>
      </c>
      <c r="G8" s="3">
        <f>80000+11000</f>
        <v>91000</v>
      </c>
      <c r="H8" s="5">
        <f>+G8*$F$15/$E$15</f>
        <v>0.70445485763938087</v>
      </c>
    </row>
    <row r="9" spans="1:8">
      <c r="A9" t="s">
        <v>1</v>
      </c>
      <c r="B9" t="s">
        <v>2</v>
      </c>
      <c r="C9" s="3">
        <v>10000</v>
      </c>
      <c r="D9" s="5">
        <f t="shared" ref="D9:D14" si="0">+C9*$D$15/$C$15</f>
        <v>7.5681834467000927E-2</v>
      </c>
      <c r="E9" s="3">
        <v>2050</v>
      </c>
      <c r="F9" s="5">
        <f t="shared" ref="F9:F13" si="1">+E9*$F$15/$E$15</f>
        <v>1.5869587452315724E-2</v>
      </c>
      <c r="G9" s="3">
        <v>10000</v>
      </c>
      <c r="H9" s="5">
        <f t="shared" ref="H9:H13" si="2">+G9*$F$15/$E$15</f>
        <v>7.7412621718613281E-2</v>
      </c>
    </row>
    <row r="10" spans="1:8">
      <c r="A10" t="s">
        <v>3</v>
      </c>
      <c r="B10" t="s">
        <v>15</v>
      </c>
      <c r="C10" s="3">
        <f>64000+25600</f>
        <v>89600</v>
      </c>
      <c r="D10" s="5">
        <f t="shared" si="0"/>
        <v>0.67810923682432833</v>
      </c>
      <c r="E10" s="3">
        <f>64000+25600</f>
        <v>89600</v>
      </c>
      <c r="F10" s="5">
        <f t="shared" si="1"/>
        <v>0.69361709059877497</v>
      </c>
      <c r="G10" s="3">
        <f>64000+20000</f>
        <v>84000</v>
      </c>
      <c r="H10" s="5">
        <f t="shared" si="2"/>
        <v>0.65026602243635157</v>
      </c>
    </row>
    <row r="11" spans="1:8">
      <c r="A11" t="s">
        <v>4</v>
      </c>
      <c r="B11" t="s">
        <v>5</v>
      </c>
      <c r="C11" s="3">
        <v>5000</v>
      </c>
      <c r="D11" s="5">
        <f t="shared" si="0"/>
        <v>3.7840917233500464E-2</v>
      </c>
      <c r="E11" s="3">
        <v>0</v>
      </c>
      <c r="F11" s="5">
        <f t="shared" si="1"/>
        <v>0</v>
      </c>
      <c r="G11" s="3">
        <v>5000</v>
      </c>
      <c r="H11" s="5">
        <f t="shared" si="2"/>
        <v>3.870631085930664E-2</v>
      </c>
    </row>
    <row r="12" spans="1:8">
      <c r="A12" t="s">
        <v>6</v>
      </c>
      <c r="B12" t="s">
        <v>7</v>
      </c>
      <c r="C12" s="3">
        <v>5005250</v>
      </c>
      <c r="D12" s="5">
        <f t="shared" si="0"/>
        <v>37.880650196595639</v>
      </c>
      <c r="E12" s="3">
        <v>5019650</v>
      </c>
      <c r="F12" s="5">
        <f t="shared" si="1"/>
        <v>38.858426660983717</v>
      </c>
      <c r="G12" s="3">
        <v>5142562.5</v>
      </c>
      <c r="H12" s="5">
        <f t="shared" si="2"/>
        <v>39.80992454768262</v>
      </c>
    </row>
    <row r="13" spans="1:8">
      <c r="A13" t="s">
        <v>8</v>
      </c>
      <c r="B13" t="s">
        <v>10</v>
      </c>
      <c r="C13" s="3">
        <v>5868087.8300000001</v>
      </c>
      <c r="D13" s="5">
        <f>+C13*$D$15/$C$15-0.01</f>
        <v>44.400765178788269</v>
      </c>
      <c r="E13" s="3">
        <v>5472270.1200000001</v>
      </c>
      <c r="F13" s="5">
        <f t="shared" si="1"/>
        <v>42.362277674163053</v>
      </c>
      <c r="G13" s="3">
        <v>5464832</v>
      </c>
      <c r="H13" s="5">
        <f t="shared" si="2"/>
        <v>42.304697237177287</v>
      </c>
    </row>
    <row r="14" spans="1:8">
      <c r="A14" t="s">
        <v>11</v>
      </c>
      <c r="B14" t="s">
        <v>12</v>
      </c>
      <c r="C14" s="4">
        <f>+C15-C13-C12-C11-C10-C9-C8</f>
        <v>2149272.5399999991</v>
      </c>
      <c r="D14" s="5">
        <f t="shared" si="0"/>
        <v>16.266088859675055</v>
      </c>
      <c r="E14" s="4">
        <f>+E15-E13-E12-E10-E9-E8</f>
        <v>2248219.9999999991</v>
      </c>
      <c r="F14" s="5">
        <f>+E14*$F$15/$E$15</f>
        <v>17.404060440022068</v>
      </c>
      <c r="G14" s="4">
        <f>+G15-G13-G12-G11-G10-G9-G8</f>
        <v>2668816.5</v>
      </c>
      <c r="H14" s="5">
        <f>+G14*$F$15/$E$15</f>
        <v>20.660008215089348</v>
      </c>
    </row>
    <row r="15" spans="1:8">
      <c r="A15" s="14" t="s">
        <v>13</v>
      </c>
      <c r="B15" s="14"/>
      <c r="C15" s="3">
        <v>13213210.369999999</v>
      </c>
      <c r="D15" s="5">
        <v>100</v>
      </c>
      <c r="E15" s="3">
        <v>12917790.119999999</v>
      </c>
      <c r="F15" s="3">
        <v>100</v>
      </c>
      <c r="G15" s="3">
        <v>13466211</v>
      </c>
      <c r="H15" s="3">
        <v>100</v>
      </c>
    </row>
    <row r="17" spans="2:7">
      <c r="B17" s="11" t="s">
        <v>20</v>
      </c>
      <c r="C17" s="3">
        <v>12047245</v>
      </c>
      <c r="E17" s="3">
        <v>12129552</v>
      </c>
      <c r="G17" s="3">
        <v>12493711</v>
      </c>
    </row>
    <row r="20" spans="2:7">
      <c r="C20" s="5"/>
      <c r="D20" s="5"/>
      <c r="E20" s="5"/>
      <c r="F20" s="5"/>
      <c r="G20" s="5"/>
    </row>
  </sheetData>
  <mergeCells count="7">
    <mergeCell ref="G6:H6"/>
    <mergeCell ref="A15:B15"/>
    <mergeCell ref="C6:D6"/>
    <mergeCell ref="E6:F6"/>
    <mergeCell ref="A1:F1"/>
    <mergeCell ref="A2:F2"/>
    <mergeCell ref="A5:F5"/>
  </mergeCells>
  <pageMargins left="0.70866141732283472" right="0.70866141732283472" top="0.74803149606299213" bottom="0.74803149606299213" header="0.31496062992125984" footer="0.31496062992125984"/>
  <pageSetup paperSize="9" orientation="landscape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3</vt:i4>
      </vt:variant>
    </vt:vector>
  </HeadingPairs>
  <TitlesOfParts>
    <vt:vector size="3" baseType="lpstr">
      <vt:lpstr>Foglio1</vt:lpstr>
      <vt:lpstr>Foglio2</vt:lpstr>
      <vt:lpstr>Foglio3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Printed>2019-12-10T08:24:44Z</cp:lastPrinted>
  <dcterms:created xsi:type="dcterms:W3CDTF">2018-12-19T07:44:31Z</dcterms:created>
  <dcterms:modified xsi:type="dcterms:W3CDTF">2019-12-10T08:28:15Z</dcterms:modified>
</cp:coreProperties>
</file>